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PCG licen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334155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B3154"/>
        <bgColor rgb="000B3154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/>
    </xf>
    <xf numFmtId="10" fontId="3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U3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8" customWidth="1" min="4" max="4"/>
    <col width="20" customWidth="1" min="5" max="5"/>
    <col width="18" customWidth="1" min="6" max="6"/>
    <col width="20" customWidth="1" min="7" max="7"/>
    <col width="18" customWidth="1" min="8" max="8"/>
    <col width="20" customWidth="1" min="9" max="9"/>
    <col width="18" customWidth="1" min="10" max="10"/>
    <col width="18" customWidth="1" min="11" max="11"/>
    <col width="20" customWidth="1" min="12" max="12"/>
    <col width="20" customWidth="1" min="13" max="13"/>
    <col width="16" customWidth="1" min="14" max="14"/>
    <col width="22" customWidth="1" min="15" max="15"/>
    <col width="14" customWidth="1" min="16" max="16"/>
    <col width="18" customWidth="1" min="17" max="17"/>
    <col width="22" customWidth="1" min="18" max="18"/>
    <col width="22" customWidth="1" min="19" max="19"/>
    <col width="32" customWidth="1" min="20" max="20"/>
    <col width="14" customWidth="1" min="21" max="21"/>
  </cols>
  <sheetData>
    <row r="2" ht="42" customHeight="1">
      <c r="A2" s="1" t="inlineStr">
        <is>
          <t>FY</t>
        </is>
      </c>
      <c r="B2" s="1" t="inlineStr">
        <is>
          <t>EPCG Lic.No.</t>
        </is>
      </c>
      <c r="C2" s="1" t="inlineStr">
        <is>
          <t>EPCG Dt.</t>
        </is>
      </c>
      <c r="D2" s="1" t="inlineStr">
        <is>
          <t>Actual Duty Saved</t>
        </is>
      </c>
      <c r="E2" s="1" t="inlineStr">
        <is>
          <t>Specific E.O as per actual duty saved
(INR)</t>
        </is>
      </c>
      <c r="F2" s="1" t="inlineStr">
        <is>
          <t>Specific E.O as per actual duty saved
(USD)</t>
        </is>
      </c>
      <c r="G2" s="1" t="inlineStr">
        <is>
          <t>Required 
Specific E.O @ 75% 
( due to EO fulfilment within 3 Years)
(INR)</t>
        </is>
      </c>
      <c r="H2" s="1" t="inlineStr">
        <is>
          <t>Required 
Specific E.O @ 75% 
( due to EO fulfilment within 3 Years)
(USD)</t>
        </is>
      </c>
      <c r="I2" s="1" t="inlineStr">
        <is>
          <t>Specific E.O fulfilled
(INR)</t>
        </is>
      </c>
      <c r="J2" s="1" t="inlineStr">
        <is>
          <t>Specific E.O fulfilled
(USD)</t>
        </is>
      </c>
      <c r="K2" s="1" t="inlineStr">
        <is>
          <t>Specific E.O fulfilled (Excess/Short) FFC
(USD)</t>
        </is>
      </c>
      <c r="L2" s="1" t="inlineStr">
        <is>
          <t>Specific E.O fulfilled (Excess/Short)
(INR)</t>
        </is>
      </c>
      <c r="M2" s="1" t="inlineStr">
        <is>
          <t>Average to be maintain 
(As per Lic)
(INR)</t>
        </is>
      </c>
      <c r="N2" s="1" t="inlineStr">
        <is>
          <t>Relief in Avg. EO as per Policy circular</t>
        </is>
      </c>
      <c r="O2" s="1" t="inlineStr">
        <is>
          <t>Average to be maintain 
(After Relief in Avg)
(INR)</t>
        </is>
      </c>
      <c r="P2" s="1" t="inlineStr">
        <is>
          <t>Plant</t>
        </is>
      </c>
      <c r="Q2" s="1" t="inlineStr">
        <is>
          <t>Specific completed in FY</t>
        </is>
      </c>
      <c r="R2" s="1" t="inlineStr">
        <is>
          <t>Average maintained
(INR)</t>
        </is>
      </c>
      <c r="S2" s="1" t="inlineStr">
        <is>
          <t>Lic Status</t>
        </is>
      </c>
      <c r="T2" s="1" t="inlineStr">
        <is>
          <t>Submission file no.</t>
        </is>
      </c>
      <c r="U2" s="1" t="inlineStr">
        <is>
          <t>File Date</t>
        </is>
      </c>
    </row>
    <row r="3" ht="20" customHeight="1">
      <c r="A3" s="2" t="inlineStr"/>
      <c r="B3" s="2" t="inlineStr"/>
      <c r="C3" s="2" t="inlineStr"/>
      <c r="D3" s="2" t="inlineStr">
        <is>
          <t>INR</t>
        </is>
      </c>
      <c r="E3" s="2" t="inlineStr">
        <is>
          <t>INR</t>
        </is>
      </c>
      <c r="F3" s="2" t="inlineStr">
        <is>
          <t>USD</t>
        </is>
      </c>
      <c r="G3" s="2" t="inlineStr">
        <is>
          <t>INR</t>
        </is>
      </c>
      <c r="H3" s="2" t="inlineStr">
        <is>
          <t>USD</t>
        </is>
      </c>
      <c r="I3" s="2" t="inlineStr">
        <is>
          <t>INR</t>
        </is>
      </c>
      <c r="J3" s="2" t="inlineStr">
        <is>
          <t>USD</t>
        </is>
      </c>
      <c r="K3" s="2" t="inlineStr">
        <is>
          <t>USD</t>
        </is>
      </c>
      <c r="L3" s="2" t="inlineStr">
        <is>
          <t>INR</t>
        </is>
      </c>
      <c r="M3" s="2" t="inlineStr">
        <is>
          <t>INR</t>
        </is>
      </c>
      <c r="N3" s="2" t="inlineStr"/>
      <c r="O3" s="2" t="inlineStr">
        <is>
          <t>INR</t>
        </is>
      </c>
      <c r="P3" s="2" t="inlineStr"/>
      <c r="Q3" s="2" t="inlineStr"/>
      <c r="R3" s="2" t="inlineStr">
        <is>
          <t>INR</t>
        </is>
      </c>
      <c r="S3" s="2" t="inlineStr"/>
      <c r="T3" s="2" t="inlineStr"/>
      <c r="U3" s="2" t="inlineStr"/>
    </row>
    <row r="4" ht="22" customHeight="1">
      <c r="A4" s="3" t="inlineStr">
        <is>
          <t>2020-2021</t>
        </is>
      </c>
      <c r="B4" s="3" t="inlineStr">
        <is>
          <t>0331002098</t>
        </is>
      </c>
      <c r="C4" s="3" t="inlineStr">
        <is>
          <t>01-03-2021</t>
        </is>
      </c>
      <c r="D4" s="4" t="n">
        <v>2332271</v>
      </c>
      <c r="E4" s="4">
        <f>D4*6</f>
        <v/>
      </c>
      <c r="F4" s="4" t="n">
        <v>194356</v>
      </c>
      <c r="G4" s="4">
        <f>E4*75%</f>
        <v/>
      </c>
      <c r="H4" s="4">
        <f>F4*75%</f>
        <v/>
      </c>
      <c r="I4" s="4" t="n">
        <v>19047534</v>
      </c>
      <c r="J4" s="4" t="n">
        <v>232287</v>
      </c>
      <c r="K4" s="4">
        <f>J4-H4</f>
        <v/>
      </c>
      <c r="L4" s="4">
        <f>I4-G4</f>
        <v/>
      </c>
      <c r="M4" s="4" t="n">
        <v>1820245513</v>
      </c>
      <c r="N4" s="5" t="n">
        <v>-0.1563</v>
      </c>
      <c r="O4" s="4">
        <f>IF(ISBLANK(N4),M4,M4+(M4*N4))</f>
        <v/>
      </c>
      <c r="P4" s="3" t="inlineStr">
        <is>
          <t>Sanjan</t>
        </is>
      </c>
      <c r="Q4" s="3" t="inlineStr">
        <is>
          <t>2023-2024</t>
        </is>
      </c>
      <c r="R4" s="6" t="n">
        <v>1848078871.29</v>
      </c>
      <c r="S4" s="3">
        <f>IF(I4&gt;G4,IF(R4&gt;O4,"Lic Can be Closed","Avg Pending"),"Specific EO Pending")</f>
        <v/>
      </c>
      <c r="T4" s="7" t="inlineStr">
        <is>
          <t>1848078871.29</t>
        </is>
      </c>
      <c r="U4" s="3" t="inlineStr"/>
    </row>
    <row r="5" ht="22" customHeight="1">
      <c r="A5" s="3" t="inlineStr">
        <is>
          <t>2021-2022</t>
        </is>
      </c>
      <c r="B5" s="3" t="inlineStr">
        <is>
          <t>0331004005</t>
        </is>
      </c>
      <c r="C5" s="3" t="inlineStr">
        <is>
          <t>24-05-2021</t>
        </is>
      </c>
      <c r="D5" s="4" t="n">
        <v>4636793</v>
      </c>
      <c r="E5" s="4">
        <f>D5*6</f>
        <v/>
      </c>
      <c r="F5" s="4" t="n">
        <v>380845.42</v>
      </c>
      <c r="G5" s="4">
        <f>E5*75%</f>
        <v/>
      </c>
      <c r="H5" s="4">
        <f>F5*75%</f>
        <v/>
      </c>
      <c r="I5" s="4" t="n">
        <v>28653933.6</v>
      </c>
      <c r="J5" s="4" t="n">
        <v>348588</v>
      </c>
      <c r="K5" s="4">
        <f>J5-H5</f>
        <v/>
      </c>
      <c r="L5" s="4">
        <f>I5-G5</f>
        <v/>
      </c>
      <c r="M5" s="4" t="n">
        <v>1717350687.69</v>
      </c>
      <c r="N5" s="5" t="n"/>
      <c r="O5" s="4">
        <f>IF(ISBLANK(N5),M5,M5+(M5*N5))</f>
        <v/>
      </c>
      <c r="P5" s="3" t="inlineStr">
        <is>
          <t>Sanjan</t>
        </is>
      </c>
      <c r="Q5" s="3" t="inlineStr">
        <is>
          <t>2023-2024</t>
        </is>
      </c>
      <c r="R5" s="6" t="n">
        <v>1992177893.18</v>
      </c>
      <c r="S5" s="3">
        <f>IF(I5&gt;G5,IF(R5&gt;O5,"Lic Can be Closed","Avg Pending"),"Specific EO Pending")</f>
        <v/>
      </c>
      <c r="T5" s="7" t="inlineStr">
        <is>
          <t>1992177893.18</t>
        </is>
      </c>
      <c r="U5" s="3" t="inlineStr"/>
    </row>
    <row r="6" ht="22" customHeight="1">
      <c r="A6" s="3" t="inlineStr">
        <is>
          <t>2021-2022</t>
        </is>
      </c>
      <c r="B6" s="3" t="inlineStr">
        <is>
          <t>0331004662</t>
        </is>
      </c>
      <c r="C6" s="3" t="inlineStr">
        <is>
          <t>16-06-2021</t>
        </is>
      </c>
      <c r="D6" s="4" t="n">
        <v>3062817</v>
      </c>
      <c r="E6" s="4">
        <f>D6*6</f>
        <v/>
      </c>
      <c r="F6" s="4" t="n">
        <v>254351.58</v>
      </c>
      <c r="G6" s="4">
        <f>E6*75%</f>
        <v/>
      </c>
      <c r="H6" s="4">
        <f>F6*75%</f>
        <v/>
      </c>
      <c r="I6" s="4" t="n">
        <v>22334726.4</v>
      </c>
      <c r="J6" s="4" t="n">
        <v>271712</v>
      </c>
      <c r="K6" s="4">
        <f>J6-H6</f>
        <v/>
      </c>
      <c r="L6" s="4">
        <f>I6-G6</f>
        <v/>
      </c>
      <c r="M6" s="4" t="n">
        <v>1717350687.69</v>
      </c>
      <c r="N6" s="5" t="n"/>
      <c r="O6" s="4">
        <f>IF(ISBLANK(N6),M6,M6+(M6*N6))</f>
        <v/>
      </c>
      <c r="P6" s="3" t="inlineStr">
        <is>
          <t>Sanjan</t>
        </is>
      </c>
      <c r="Q6" s="3" t="inlineStr">
        <is>
          <t>2023-2024</t>
        </is>
      </c>
      <c r="R6" s="6" t="n">
        <v>1992177893.18</v>
      </c>
      <c r="S6" s="3">
        <f>IF(I6&gt;G6,IF(R6&gt;O6,"Lic Can be Closed","Avg Pending"),"Specific EO Pending")</f>
        <v/>
      </c>
      <c r="T6" s="7" t="inlineStr">
        <is>
          <t>1992177893.18</t>
        </is>
      </c>
      <c r="U6" s="3" t="inlineStr"/>
    </row>
    <row r="7" ht="22" customHeight="1">
      <c r="A7" s="3" t="inlineStr">
        <is>
          <t>2021-2022</t>
        </is>
      </c>
      <c r="B7" s="3" t="inlineStr">
        <is>
          <t>0331004890</t>
        </is>
      </c>
      <c r="C7" s="3" t="inlineStr">
        <is>
          <t>24-06-2021</t>
        </is>
      </c>
      <c r="D7" s="4" t="n">
        <v>3022668</v>
      </c>
      <c r="E7" s="4">
        <f>D7*6</f>
        <v/>
      </c>
      <c r="F7" s="4" t="n">
        <v>248950.01</v>
      </c>
      <c r="G7" s="4">
        <f>E7*75%</f>
        <v/>
      </c>
      <c r="H7" s="4">
        <f>F7*75%</f>
        <v/>
      </c>
      <c r="I7" s="4" t="n">
        <v>20814864.84</v>
      </c>
      <c r="J7" s="4" t="n">
        <v>253222.2</v>
      </c>
      <c r="K7" s="4">
        <f>J7-H7</f>
        <v/>
      </c>
      <c r="L7" s="4">
        <f>I7-G7</f>
        <v/>
      </c>
      <c r="M7" s="4" t="n">
        <v>1717350687.69</v>
      </c>
      <c r="N7" s="5" t="n"/>
      <c r="O7" s="4">
        <f>IF(ISBLANK(N7),M7,M7+(M7*N7))</f>
        <v/>
      </c>
      <c r="P7" s="3" t="inlineStr">
        <is>
          <t>Sanjan</t>
        </is>
      </c>
      <c r="Q7" s="3" t="inlineStr">
        <is>
          <t>2023-2024</t>
        </is>
      </c>
      <c r="R7" s="6" t="n">
        <v>1992177893.18</v>
      </c>
      <c r="S7" s="3">
        <f>IF(I7&gt;G7,IF(R7&gt;O7,"Lic Can be Closed","Avg Pending"),"Specific EO Pending")</f>
        <v/>
      </c>
      <c r="T7" s="7" t="inlineStr">
        <is>
          <t>1992177893.18</t>
        </is>
      </c>
      <c r="U7" s="3" t="inlineStr"/>
    </row>
    <row r="8" ht="22" customHeight="1">
      <c r="A8" s="3" t="inlineStr">
        <is>
          <t>2021-2022</t>
        </is>
      </c>
      <c r="B8" s="3" t="inlineStr">
        <is>
          <t>0331006110</t>
        </is>
      </c>
      <c r="C8" s="3" t="inlineStr">
        <is>
          <t>12-08-2021</t>
        </is>
      </c>
      <c r="D8" s="4" t="n">
        <v>7756730</v>
      </c>
      <c r="E8" s="4">
        <f>D8*6</f>
        <v/>
      </c>
      <c r="F8" s="4" t="n">
        <v>631484.12</v>
      </c>
      <c r="G8" s="4">
        <f>E8*75%</f>
        <v/>
      </c>
      <c r="H8" s="4">
        <f>F8*75%</f>
        <v/>
      </c>
      <c r="I8" s="4" t="n">
        <v>42424570.8</v>
      </c>
      <c r="J8" s="4" t="n">
        <v>516114</v>
      </c>
      <c r="K8" s="4">
        <f>J8-H8</f>
        <v/>
      </c>
      <c r="L8" s="4">
        <f>I8-G8</f>
        <v/>
      </c>
      <c r="M8" s="4" t="n">
        <v>1717350687.69</v>
      </c>
      <c r="N8" s="5" t="n"/>
      <c r="O8" s="4">
        <f>IF(ISBLANK(N8),M8,M8+(M8*N8))</f>
        <v/>
      </c>
      <c r="P8" s="3" t="inlineStr">
        <is>
          <t>Sanjan</t>
        </is>
      </c>
      <c r="Q8" s="3" t="inlineStr">
        <is>
          <t>2023-2024</t>
        </is>
      </c>
      <c r="R8" s="6" t="n">
        <v>1992177893.18</v>
      </c>
      <c r="S8" s="3">
        <f>IF(I8&gt;G8,IF(R8&gt;O8,"Lic Can be Closed","Avg Pending"),"Specific EO Pending")</f>
        <v/>
      </c>
      <c r="T8" s="7" t="inlineStr">
        <is>
          <t>1992177893.18</t>
        </is>
      </c>
      <c r="U8" s="3" t="inlineStr"/>
    </row>
    <row r="9" ht="22" customHeight="1">
      <c r="A9" s="3" t="inlineStr">
        <is>
          <t>2021-2022</t>
        </is>
      </c>
      <c r="B9" s="3" t="inlineStr">
        <is>
          <t>0331010504</t>
        </is>
      </c>
      <c r="C9" s="3" t="inlineStr">
        <is>
          <t>31-01-2022</t>
        </is>
      </c>
      <c r="D9" s="4" t="n">
        <v>2231255</v>
      </c>
      <c r="E9" s="4">
        <f>D9*6</f>
        <v/>
      </c>
      <c r="F9" s="4" t="n">
        <v>181772.3</v>
      </c>
      <c r="G9" s="4">
        <f>E9*75%</f>
        <v/>
      </c>
      <c r="H9" s="4">
        <f>F9*75%</f>
        <v/>
      </c>
      <c r="I9" s="4" t="n">
        <v>14759010</v>
      </c>
      <c r="J9" s="4" t="n">
        <v>179550</v>
      </c>
      <c r="K9" s="4">
        <f>J9-H9</f>
        <v/>
      </c>
      <c r="L9" s="4">
        <f>I9-G9</f>
        <v/>
      </c>
      <c r="M9" s="4" t="n">
        <v>1717350687.69</v>
      </c>
      <c r="N9" s="5" t="n"/>
      <c r="O9" s="4">
        <f>IF(ISBLANK(N9),M9,M9+(M9*N9))</f>
        <v/>
      </c>
      <c r="P9" s="3" t="inlineStr">
        <is>
          <t>Tadgam</t>
        </is>
      </c>
      <c r="Q9" s="3" t="inlineStr">
        <is>
          <t>2023-2024</t>
        </is>
      </c>
      <c r="R9" s="6" t="n">
        <v>1992177893.18</v>
      </c>
      <c r="S9" s="3">
        <f>IF(I9&gt;G9,IF(R9&gt;O9,"Lic Can be Closed","Avg Pending"),"Specific EO Pending")</f>
        <v/>
      </c>
      <c r="T9" s="7" t="inlineStr">
        <is>
          <t>1992177893.18</t>
        </is>
      </c>
      <c r="U9" s="3" t="inlineStr"/>
    </row>
    <row r="10" ht="22" customHeight="1">
      <c r="A10" s="3" t="inlineStr">
        <is>
          <t>2021-2022</t>
        </is>
      </c>
      <c r="B10" s="3" t="inlineStr">
        <is>
          <t>0331012024</t>
        </is>
      </c>
      <c r="C10" s="3" t="inlineStr">
        <is>
          <t>01-03-2022</t>
        </is>
      </c>
      <c r="D10" s="4" t="n">
        <v>978659</v>
      </c>
      <c r="E10" s="4">
        <f>D10*6</f>
        <v/>
      </c>
      <c r="F10" s="4" t="n">
        <v>79297.14999999999</v>
      </c>
      <c r="G10" s="4">
        <f>E10*75%</f>
        <v/>
      </c>
      <c r="H10" s="4">
        <f>F10*75%</f>
        <v/>
      </c>
      <c r="I10" s="4" t="n">
        <v>7541360.62</v>
      </c>
      <c r="J10" s="4" t="n">
        <v>91999.7</v>
      </c>
      <c r="K10" s="4">
        <f>J10-H10</f>
        <v/>
      </c>
      <c r="L10" s="4">
        <f>I10-G10</f>
        <v/>
      </c>
      <c r="M10" s="4" t="n">
        <v>1717350687.69</v>
      </c>
      <c r="N10" s="5" t="n"/>
      <c r="O10" s="4">
        <f>IF(ISBLANK(N10),M10,M10+(M10*N10))</f>
        <v/>
      </c>
      <c r="P10" s="3" t="inlineStr">
        <is>
          <t>Tadgam</t>
        </is>
      </c>
      <c r="Q10" s="3" t="inlineStr">
        <is>
          <t>2023-2024</t>
        </is>
      </c>
      <c r="R10" s="6" t="n">
        <v>1992177893.18</v>
      </c>
      <c r="S10" s="3">
        <f>IF(I10&gt;G10,IF(R10&gt;O10,"Lic Can be Closed","Avg Pending"),"Specific EO Pending")</f>
        <v/>
      </c>
      <c r="T10" s="7" t="inlineStr">
        <is>
          <t>1992177893.18</t>
        </is>
      </c>
      <c r="U10" s="3" t="inlineStr"/>
    </row>
    <row r="11" ht="22" customHeight="1">
      <c r="A11" s="3" t="inlineStr">
        <is>
          <t>2021-2022</t>
        </is>
      </c>
      <c r="B11" s="3" t="inlineStr">
        <is>
          <t>0331013084</t>
        </is>
      </c>
      <c r="C11" s="3" t="inlineStr">
        <is>
          <t>17-03-2022</t>
        </is>
      </c>
      <c r="D11" s="4" t="n">
        <v>2728008</v>
      </c>
      <c r="E11" s="4">
        <f>D11*6</f>
        <v/>
      </c>
      <c r="F11" s="4" t="n">
        <v>221040.49</v>
      </c>
      <c r="G11" s="4">
        <f>E11*75%</f>
        <v/>
      </c>
      <c r="H11" s="4">
        <f>F11*75%</f>
        <v/>
      </c>
      <c r="I11" s="4" t="n">
        <v>14264310</v>
      </c>
      <c r="J11" s="4" t="n">
        <v>173955</v>
      </c>
      <c r="K11" s="4">
        <f>J11-H11</f>
        <v/>
      </c>
      <c r="L11" s="4">
        <f>I11-G11</f>
        <v/>
      </c>
      <c r="M11" s="4" t="n">
        <v>1717350687.69</v>
      </c>
      <c r="N11" s="5" t="n"/>
      <c r="O11" s="4">
        <f>IF(ISBLANK(N11),M11,M11+(M11*N11))</f>
        <v/>
      </c>
      <c r="P11" s="3" t="inlineStr">
        <is>
          <t>Tadgam</t>
        </is>
      </c>
      <c r="Q11" s="3" t="inlineStr">
        <is>
          <t>2023-2024</t>
        </is>
      </c>
      <c r="R11" s="6" t="n">
        <v>1992177893.18</v>
      </c>
      <c r="S11" s="3">
        <f>IF(I11&gt;G11,IF(R11&gt;O11,"Lic Can be Closed","Avg Pending"),"Specific EO Pending")</f>
        <v/>
      </c>
      <c r="T11" s="7" t="inlineStr">
        <is>
          <t>1992177893.18</t>
        </is>
      </c>
      <c r="U11" s="3" t="inlineStr"/>
    </row>
    <row r="12" ht="22" customHeight="1">
      <c r="A12" s="3" t="inlineStr">
        <is>
          <t>2021-2022</t>
        </is>
      </c>
      <c r="B12" s="3" t="inlineStr">
        <is>
          <t>0331013085</t>
        </is>
      </c>
      <c r="C12" s="3" t="inlineStr">
        <is>
          <t>17-03-2022</t>
        </is>
      </c>
      <c r="D12" s="4" t="n">
        <v>4133707</v>
      </c>
      <c r="E12" s="4">
        <f>D12*6</f>
        <v/>
      </c>
      <c r="F12" s="4" t="n">
        <v>334939.12</v>
      </c>
      <c r="G12" s="4">
        <f>E12*75%</f>
        <v/>
      </c>
      <c r="H12" s="4">
        <f>F12*75%</f>
        <v/>
      </c>
      <c r="I12" s="4" t="n">
        <v>21029634.22</v>
      </c>
      <c r="J12" s="4" t="n">
        <v>256459</v>
      </c>
      <c r="K12" s="4">
        <f>J12-H12</f>
        <v/>
      </c>
      <c r="L12" s="4">
        <f>I12-G12</f>
        <v/>
      </c>
      <c r="M12" s="4" t="n">
        <v>1717350687.69</v>
      </c>
      <c r="N12" s="5" t="n"/>
      <c r="O12" s="4">
        <f>IF(ISBLANK(N12),M12,M12+(M12*N12))</f>
        <v/>
      </c>
      <c r="P12" s="3" t="inlineStr">
        <is>
          <t>Tadgam</t>
        </is>
      </c>
      <c r="Q12" s="3" t="inlineStr">
        <is>
          <t>2023-2024</t>
        </is>
      </c>
      <c r="R12" s="6" t="n">
        <v>1992177893.18</v>
      </c>
      <c r="S12" s="3">
        <f>IF(I12&gt;G12,IF(R12&gt;O12,"Lic Can be Closed","Avg Pending"),"Specific EO Pending")</f>
        <v/>
      </c>
      <c r="T12" s="7" t="inlineStr">
        <is>
          <t>1992177893.18</t>
        </is>
      </c>
      <c r="U12" s="3" t="inlineStr"/>
    </row>
    <row r="13" ht="22" customHeight="1">
      <c r="A13" s="3" t="inlineStr">
        <is>
          <t>2021-2022</t>
        </is>
      </c>
      <c r="B13" s="3" t="inlineStr">
        <is>
          <t>0331013086</t>
        </is>
      </c>
      <c r="C13" s="3" t="inlineStr">
        <is>
          <t>17-03-2022</t>
        </is>
      </c>
      <c r="D13" s="4" t="n">
        <v>1730953</v>
      </c>
      <c r="E13" s="4">
        <f>D13*6</f>
        <v/>
      </c>
      <c r="F13" s="4" t="n">
        <v>140252.78</v>
      </c>
      <c r="G13" s="4">
        <f>E13*75%</f>
        <v/>
      </c>
      <c r="H13" s="4">
        <f>F13*75%</f>
        <v/>
      </c>
      <c r="I13" s="4" t="n">
        <v>9420456.58</v>
      </c>
      <c r="J13" s="4" t="n">
        <v>3372978</v>
      </c>
      <c r="K13" s="4">
        <f>J13-H13</f>
        <v/>
      </c>
      <c r="L13" s="4">
        <f>I13-G13</f>
        <v/>
      </c>
      <c r="M13" s="4" t="n">
        <v>1717350687.69</v>
      </c>
      <c r="N13" s="5" t="n"/>
      <c r="O13" s="4">
        <f>IF(ISBLANK(N13),M13,M13+(M13*N13))</f>
        <v/>
      </c>
      <c r="P13" s="3" t="inlineStr">
        <is>
          <t>Tadgam</t>
        </is>
      </c>
      <c r="Q13" s="3" t="inlineStr">
        <is>
          <t>2023-2024</t>
        </is>
      </c>
      <c r="R13" s="6" t="n">
        <v>1992177893.18</v>
      </c>
      <c r="S13" s="3">
        <f>IF(I13&gt;G13,IF(R13&gt;O13,"Lic Can be Closed","Avg Pending"),"Specific EO Pending")</f>
        <v/>
      </c>
      <c r="T13" s="7" t="inlineStr">
        <is>
          <t>1992177893.18</t>
        </is>
      </c>
      <c r="U13" s="3" t="inlineStr"/>
    </row>
    <row r="14" ht="22" customHeight="1">
      <c r="A14" s="3" t="inlineStr">
        <is>
          <t>2022-2023</t>
        </is>
      </c>
      <c r="B14" s="3" t="inlineStr">
        <is>
          <t>0331013730</t>
        </is>
      </c>
      <c r="C14" s="3" t="inlineStr">
        <is>
          <t>08-04-2022</t>
        </is>
      </c>
      <c r="D14" s="4" t="n">
        <v>646789</v>
      </c>
      <c r="E14" s="4">
        <f>D14*6</f>
        <v/>
      </c>
      <c r="F14" s="4" t="n">
        <v>51605.51</v>
      </c>
      <c r="G14" s="4">
        <f>E14*75%</f>
        <v/>
      </c>
      <c r="H14" s="4">
        <f>F14*75%</f>
        <v/>
      </c>
      <c r="I14" s="4" t="n">
        <v>3432539.25</v>
      </c>
      <c r="J14" s="4" t="n">
        <v>41733</v>
      </c>
      <c r="K14" s="4">
        <f>J14-H14</f>
        <v/>
      </c>
      <c r="L14" s="4">
        <f>I14-G14</f>
        <v/>
      </c>
      <c r="M14" s="4" t="n">
        <v>1645766734.33</v>
      </c>
      <c r="N14" s="5" t="n"/>
      <c r="O14" s="4">
        <f>IF(ISBLANK(N14),M14,M14+(M14*N14))</f>
        <v/>
      </c>
      <c r="P14" s="3" t="inlineStr">
        <is>
          <t>Tadgam</t>
        </is>
      </c>
      <c r="Q14" s="3" t="inlineStr">
        <is>
          <t>2023-2024</t>
        </is>
      </c>
      <c r="R14" s="6" t="n">
        <v>2298183711.74</v>
      </c>
      <c r="S14" s="3">
        <f>IF(I14&gt;G14,IF(R14&gt;O14,"Lic Can be Closed","Avg Pending"),"Specific EO Pending")</f>
        <v/>
      </c>
      <c r="T14" s="7" t="inlineStr">
        <is>
          <t>2298183711.74</t>
        </is>
      </c>
      <c r="U14" s="3" t="inlineStr"/>
    </row>
    <row r="15" ht="22" customHeight="1">
      <c r="A15" s="3" t="inlineStr">
        <is>
          <t>2022-2023</t>
        </is>
      </c>
      <c r="B15" s="3" t="inlineStr">
        <is>
          <t>0331013731</t>
        </is>
      </c>
      <c r="C15" s="3" t="inlineStr">
        <is>
          <t>08-04-2022</t>
        </is>
      </c>
      <c r="D15" s="4" t="n">
        <v>2429956</v>
      </c>
      <c r="E15" s="4">
        <f>D15*6</f>
        <v/>
      </c>
      <c r="F15" s="4" t="n">
        <v>193879.47</v>
      </c>
      <c r="G15" s="4">
        <f>E15*75%</f>
        <v/>
      </c>
      <c r="H15" s="4">
        <f>F15*75%</f>
        <v/>
      </c>
      <c r="I15" s="4" t="n">
        <v>12748199.4</v>
      </c>
      <c r="J15" s="4" t="n">
        <v>155296.2</v>
      </c>
      <c r="K15" s="4">
        <f>J15-H15</f>
        <v/>
      </c>
      <c r="L15" s="4">
        <f>I15-G15</f>
        <v/>
      </c>
      <c r="M15" s="4" t="n">
        <v>1645766734.33</v>
      </c>
      <c r="N15" s="5" t="n"/>
      <c r="O15" s="4">
        <f>IF(ISBLANK(N15),M15,M15+(M15*N15))</f>
        <v/>
      </c>
      <c r="P15" s="3" t="inlineStr">
        <is>
          <t>Tadgam</t>
        </is>
      </c>
      <c r="Q15" s="3" t="inlineStr">
        <is>
          <t>2023-2024</t>
        </is>
      </c>
      <c r="R15" s="6" t="n">
        <v>2298183711.74</v>
      </c>
      <c r="S15" s="3">
        <f>IF(I15&gt;G15,IF(R15&gt;O15,"Lic Can be Closed","Avg Pending"),"Specific EO Pending")</f>
        <v/>
      </c>
      <c r="T15" s="7" t="inlineStr">
        <is>
          <t>2298183711.74</t>
        </is>
      </c>
      <c r="U15" s="3" t="inlineStr"/>
    </row>
    <row r="16" ht="22" customHeight="1">
      <c r="A16" s="3" t="inlineStr">
        <is>
          <t>2022-2023</t>
        </is>
      </c>
      <c r="B16" s="3" t="inlineStr">
        <is>
          <t>0331013732</t>
        </is>
      </c>
      <c r="C16" s="3" t="inlineStr">
        <is>
          <t>08-04-2022</t>
        </is>
      </c>
      <c r="D16" s="4" t="n">
        <v>4336807</v>
      </c>
      <c r="E16" s="4">
        <f>D16*6</f>
        <v/>
      </c>
      <c r="F16" s="4" t="n">
        <v>346021.84</v>
      </c>
      <c r="G16" s="4">
        <f>E16*75%</f>
        <v/>
      </c>
      <c r="H16" s="4">
        <f>F16*75%</f>
        <v/>
      </c>
      <c r="I16" s="4" t="n">
        <v>21698020</v>
      </c>
      <c r="J16" s="4" t="n">
        <v>264610</v>
      </c>
      <c r="K16" s="4">
        <f>J16-H16</f>
        <v/>
      </c>
      <c r="L16" s="4">
        <f>I16-G16</f>
        <v/>
      </c>
      <c r="M16" s="4" t="n">
        <v>1645766734.33</v>
      </c>
      <c r="N16" s="5" t="n"/>
      <c r="O16" s="4">
        <f>IF(ISBLANK(N16),M16,M16+(M16*N16))</f>
        <v/>
      </c>
      <c r="P16" s="3" t="inlineStr">
        <is>
          <t>Tadgam</t>
        </is>
      </c>
      <c r="Q16" s="3" t="inlineStr">
        <is>
          <t>2023-2024</t>
        </is>
      </c>
      <c r="R16" s="6" t="n">
        <v>2298183711.74</v>
      </c>
      <c r="S16" s="3">
        <f>IF(I16&gt;G16,IF(R16&gt;O16,"Lic Can be Closed","Avg Pending"),"Specific EO Pending")</f>
        <v/>
      </c>
      <c r="T16" s="7" t="inlineStr">
        <is>
          <t>2298183711.74</t>
        </is>
      </c>
      <c r="U16" s="3" t="inlineStr"/>
    </row>
    <row r="17" ht="22" customHeight="1">
      <c r="A17" s="3" t="inlineStr">
        <is>
          <t>2022-2023</t>
        </is>
      </c>
      <c r="B17" s="3" t="inlineStr">
        <is>
          <t>0331014231</t>
        </is>
      </c>
      <c r="C17" s="3" t="inlineStr">
        <is>
          <t>27-04-2022</t>
        </is>
      </c>
      <c r="D17" s="4" t="n">
        <v>6174736</v>
      </c>
      <c r="E17" s="4">
        <f>D17*6</f>
        <v/>
      </c>
      <c r="F17" s="4" t="n">
        <v>491032.68</v>
      </c>
      <c r="G17" s="4">
        <f>E17*75%</f>
        <v/>
      </c>
      <c r="H17" s="4">
        <f>F17*75%</f>
        <v/>
      </c>
      <c r="I17" s="4" t="n">
        <v>33475585.26</v>
      </c>
      <c r="J17" s="4" t="n">
        <v>371689</v>
      </c>
      <c r="K17" s="4">
        <f>J17-H17</f>
        <v/>
      </c>
      <c r="L17" s="4">
        <f>I17-G17</f>
        <v/>
      </c>
      <c r="M17" s="4" t="n">
        <v>1645766734.33</v>
      </c>
      <c r="N17" s="5" t="n"/>
      <c r="O17" s="4">
        <f>IF(ISBLANK(N17),M17,M17+(M17*N17))</f>
        <v/>
      </c>
      <c r="P17" s="3" t="inlineStr">
        <is>
          <t>Tadgam</t>
        </is>
      </c>
      <c r="Q17" s="3" t="inlineStr">
        <is>
          <t>2023-2024</t>
        </is>
      </c>
      <c r="R17" s="6" t="n">
        <v>2298183711.74</v>
      </c>
      <c r="S17" s="3">
        <f>IF(I17&gt;G17,IF(R17&gt;O17,"Lic Can be Closed","Avg Pending"),"Specific EO Pending")</f>
        <v/>
      </c>
      <c r="T17" s="7" t="inlineStr">
        <is>
          <t>2298183711.74</t>
        </is>
      </c>
      <c r="U17" s="3" t="inlineStr"/>
    </row>
    <row r="18" ht="22" customHeight="1">
      <c r="A18" s="3" t="inlineStr">
        <is>
          <t>2022-2023</t>
        </is>
      </c>
      <c r="B18" s="3" t="inlineStr">
        <is>
          <t>0331014258</t>
        </is>
      </c>
      <c r="C18" s="3" t="inlineStr">
        <is>
          <t>28-04-2022</t>
        </is>
      </c>
      <c r="D18" s="4" t="n">
        <v>485808</v>
      </c>
      <c r="E18" s="4">
        <f>D18*6</f>
        <v/>
      </c>
      <c r="F18" s="4" t="n">
        <v>38632.84</v>
      </c>
      <c r="G18" s="4">
        <f>E18*75%</f>
        <v/>
      </c>
      <c r="H18" s="4">
        <f>F18*75%</f>
        <v/>
      </c>
      <c r="I18" s="4" t="n">
        <v>2467746.75</v>
      </c>
      <c r="J18" s="4" t="n">
        <v>30003</v>
      </c>
      <c r="K18" s="4">
        <f>J18-H18</f>
        <v/>
      </c>
      <c r="L18" s="4">
        <f>I18-G18</f>
        <v/>
      </c>
      <c r="M18" s="4" t="n">
        <v>1645766734.33</v>
      </c>
      <c r="N18" s="5" t="n"/>
      <c r="O18" s="4">
        <f>IF(ISBLANK(N18),M18,M18+(M18*N18))</f>
        <v/>
      </c>
      <c r="P18" s="3" t="inlineStr">
        <is>
          <t>Tadgam</t>
        </is>
      </c>
      <c r="Q18" s="3" t="inlineStr">
        <is>
          <t>2023-2024</t>
        </is>
      </c>
      <c r="R18" s="6" t="n">
        <v>2298183711.74</v>
      </c>
      <c r="S18" s="3">
        <f>IF(I18&gt;G18,IF(R18&gt;O18,"Lic Can be Closed","Avg Pending"),"Specific EO Pending")</f>
        <v/>
      </c>
      <c r="T18" s="7" t="inlineStr">
        <is>
          <t>2298183711.74</t>
        </is>
      </c>
      <c r="U18" s="3" t="inlineStr"/>
    </row>
    <row r="19" ht="22" customHeight="1">
      <c r="A19" s="3" t="inlineStr">
        <is>
          <t>2022-2023</t>
        </is>
      </c>
      <c r="B19" s="3" t="inlineStr">
        <is>
          <t>0331015541</t>
        </is>
      </c>
      <c r="C19" s="3" t="inlineStr">
        <is>
          <t>15-06-2022</t>
        </is>
      </c>
      <c r="D19" s="4" t="n">
        <v>1047559</v>
      </c>
      <c r="E19" s="4">
        <f>D19*6</f>
        <v/>
      </c>
      <c r="F19" s="4" t="n">
        <v>81840.55</v>
      </c>
      <c r="G19" s="4">
        <f>E19*75%</f>
        <v/>
      </c>
      <c r="H19" s="4">
        <f>F19*75%</f>
        <v/>
      </c>
      <c r="I19" s="4" t="n">
        <v>6458202.07</v>
      </c>
      <c r="J19" s="4" t="n">
        <v>76975</v>
      </c>
      <c r="K19" s="4">
        <f>J19-H19</f>
        <v/>
      </c>
      <c r="L19" s="4">
        <f>I19-G19</f>
        <v/>
      </c>
      <c r="M19" s="4" t="n">
        <v>1645766734.33</v>
      </c>
      <c r="N19" s="5" t="n"/>
      <c r="O19" s="4">
        <f>IF(ISBLANK(N19),M19,M19+(M19*N19))</f>
        <v/>
      </c>
      <c r="P19" s="3" t="inlineStr">
        <is>
          <t>Tadgam</t>
        </is>
      </c>
      <c r="Q19" s="3" t="inlineStr">
        <is>
          <t>2024-2025</t>
        </is>
      </c>
      <c r="R19" s="6" t="n">
        <v>2298183711.74</v>
      </c>
      <c r="S19" s="3">
        <f>IF(I19&gt;G19,IF(R19&gt;O19,"Lic Can be Closed","Avg Pending"),"Specific EO Pending")</f>
        <v/>
      </c>
      <c r="T19" s="7" t="inlineStr">
        <is>
          <t>2298183711.74</t>
        </is>
      </c>
      <c r="U19" s="3" t="inlineStr"/>
    </row>
    <row r="20" ht="22" customHeight="1">
      <c r="A20" s="3" t="inlineStr">
        <is>
          <t>2022-2023</t>
        </is>
      </c>
      <c r="B20" s="3" t="inlineStr">
        <is>
          <t>0331015893</t>
        </is>
      </c>
      <c r="C20" s="3" t="inlineStr">
        <is>
          <t>27-06-2022</t>
        </is>
      </c>
      <c r="D20" s="4" t="n">
        <v>3448249</v>
      </c>
      <c r="E20" s="4">
        <f>D20*6</f>
        <v/>
      </c>
      <c r="F20" s="4" t="n">
        <v>267825.17</v>
      </c>
      <c r="G20" s="4">
        <f>E20*75%</f>
        <v/>
      </c>
      <c r="H20" s="4">
        <f>F20*75%</f>
        <v/>
      </c>
      <c r="I20" s="4" t="n">
        <v>18982710.6</v>
      </c>
      <c r="J20" s="4" t="n">
        <v>226254</v>
      </c>
      <c r="K20" s="4">
        <f>J20-H20</f>
        <v/>
      </c>
      <c r="L20" s="4">
        <f>I20-G20</f>
        <v/>
      </c>
      <c r="M20" s="4" t="n">
        <v>1645766734.33</v>
      </c>
      <c r="N20" s="5" t="n"/>
      <c r="O20" s="4">
        <f>IF(ISBLANK(N20),M20,M20+(M20*N20))</f>
        <v/>
      </c>
      <c r="P20" s="3" t="inlineStr">
        <is>
          <t>Tadgam</t>
        </is>
      </c>
      <c r="Q20" s="3" t="inlineStr">
        <is>
          <t>2024-2025</t>
        </is>
      </c>
      <c r="R20" s="6" t="n">
        <v>2298183711.74</v>
      </c>
      <c r="S20" s="3">
        <f>IF(I20&gt;G20,IF(R20&gt;O20,"Lic Can be Closed","Avg Pending"),"Specific EO Pending")</f>
        <v/>
      </c>
      <c r="T20" s="7" t="inlineStr">
        <is>
          <t>2298183711.74</t>
        </is>
      </c>
      <c r="U20" s="3" t="inlineStr"/>
    </row>
    <row r="21" ht="22" customHeight="1">
      <c r="A21" s="3" t="inlineStr">
        <is>
          <t>2022-2023</t>
        </is>
      </c>
      <c r="B21" s="3" t="inlineStr">
        <is>
          <t>0331017119</t>
        </is>
      </c>
      <c r="C21" s="3" t="inlineStr">
        <is>
          <t>11-08-2022</t>
        </is>
      </c>
      <c r="D21" s="4" t="n">
        <v>1119415</v>
      </c>
      <c r="E21" s="4">
        <f>D21*6</f>
        <v/>
      </c>
      <c r="F21" s="4" t="n">
        <v>85505.92</v>
      </c>
      <c r="G21" s="4">
        <f>E21*75%</f>
        <v/>
      </c>
      <c r="H21" s="4">
        <f>F21*75%</f>
        <v/>
      </c>
      <c r="I21" s="4" t="n">
        <v>12791394</v>
      </c>
      <c r="J21" s="4" t="n">
        <v>152460</v>
      </c>
      <c r="K21" s="4">
        <f>J21-H21</f>
        <v/>
      </c>
      <c r="L21" s="4">
        <f>I21-G21</f>
        <v/>
      </c>
      <c r="M21" s="4" t="n">
        <v>1645766734.33</v>
      </c>
      <c r="N21" s="5" t="n"/>
      <c r="O21" s="4">
        <f>IF(ISBLANK(N21),M21,M21+(M21*N21))</f>
        <v/>
      </c>
      <c r="P21" s="3" t="inlineStr">
        <is>
          <t>Tadgam</t>
        </is>
      </c>
      <c r="Q21" s="3" t="inlineStr">
        <is>
          <t>2024-2025</t>
        </is>
      </c>
      <c r="R21" s="6" t="n">
        <v>2298183711.74</v>
      </c>
      <c r="S21" s="3">
        <f>IF(I21&gt;G21,IF(R21&gt;O21,"Lic Can be Closed","Avg Pending"),"Specific EO Pending")</f>
        <v/>
      </c>
      <c r="T21" s="7" t="inlineStr">
        <is>
          <t>2298183711.74</t>
        </is>
      </c>
      <c r="U21" s="3" t="inlineStr"/>
    </row>
    <row r="22" ht="22" customHeight="1">
      <c r="A22" s="3" t="inlineStr">
        <is>
          <t>2022-2023</t>
        </is>
      </c>
      <c r="B22" s="3" t="inlineStr">
        <is>
          <t>0331020539</t>
        </is>
      </c>
      <c r="C22" s="3" t="inlineStr">
        <is>
          <t>06-01-2023</t>
        </is>
      </c>
      <c r="D22" s="4" t="n">
        <v>823478</v>
      </c>
      <c r="E22" s="4">
        <f>D22*6</f>
        <v/>
      </c>
      <c r="F22" s="4" t="n">
        <v>60401.81</v>
      </c>
      <c r="G22" s="4">
        <f>E22*75%</f>
        <v/>
      </c>
      <c r="H22" s="4">
        <f>F22*75%</f>
        <v/>
      </c>
      <c r="I22" s="4" t="n">
        <v>4069989</v>
      </c>
      <c r="J22" s="4" t="n">
        <v>48510</v>
      </c>
      <c r="K22" s="4">
        <f>J22-H22</f>
        <v/>
      </c>
      <c r="L22" s="4">
        <f>I22-G22</f>
        <v/>
      </c>
      <c r="M22" s="4" t="n">
        <v>1645766734.33</v>
      </c>
      <c r="N22" s="5" t="n"/>
      <c r="O22" s="4">
        <f>IF(ISBLANK(N22),M22,M22+(M22*N22))</f>
        <v/>
      </c>
      <c r="P22" s="3" t="inlineStr">
        <is>
          <t>Tadgam</t>
        </is>
      </c>
      <c r="Q22" s="3" t="inlineStr">
        <is>
          <t>2024-2025</t>
        </is>
      </c>
      <c r="R22" s="6" t="n">
        <v>2298183711.74</v>
      </c>
      <c r="S22" s="3">
        <f>IF(I22&gt;G22,IF(R22&gt;O22,"Lic Can be Closed","Avg Pending"),"Specific EO Pending")</f>
        <v/>
      </c>
      <c r="T22" s="7" t="inlineStr">
        <is>
          <t>2298183711.74</t>
        </is>
      </c>
      <c r="U22" s="3" t="inlineStr"/>
    </row>
    <row r="23" ht="22" customHeight="1">
      <c r="A23" s="3" t="inlineStr">
        <is>
          <t>2024-2025</t>
        </is>
      </c>
      <c r="B23" s="3" t="inlineStr">
        <is>
          <t>0331039135</t>
        </is>
      </c>
      <c r="C23" s="3" t="inlineStr">
        <is>
          <t>28-11-2024</t>
        </is>
      </c>
      <c r="D23" s="4" t="n">
        <v>615048</v>
      </c>
      <c r="E23" s="4">
        <f>D23*6</f>
        <v/>
      </c>
      <c r="F23" s="4" t="n">
        <v>45113.55</v>
      </c>
      <c r="G23" s="4">
        <f>E23*75%</f>
        <v/>
      </c>
      <c r="H23" s="4">
        <f>F23*75%</f>
        <v/>
      </c>
      <c r="I23" s="4" t="n">
        <v>3510586.49</v>
      </c>
      <c r="J23" s="4" t="n">
        <v>40844.52</v>
      </c>
      <c r="K23" s="4">
        <f>J23-H23</f>
        <v/>
      </c>
      <c r="L23" s="4">
        <f>I23-G23</f>
        <v/>
      </c>
      <c r="M23" s="4" t="n">
        <v>1991269154.33</v>
      </c>
      <c r="N23" s="5" t="n"/>
      <c r="O23" s="4">
        <f>IF(ISBLANK(N23),M23,M23+(M23*N23))</f>
        <v/>
      </c>
      <c r="P23" s="3" t="inlineStr">
        <is>
          <t>Tadgam</t>
        </is>
      </c>
      <c r="Q23" s="3" t="inlineStr">
        <is>
          <t>2025-2026</t>
        </is>
      </c>
      <c r="R23" s="6" t="n">
        <v>4667186965.02</v>
      </c>
      <c r="S23" s="3">
        <f>IF(I23&gt;G23,IF(R23&gt;O23,"Lic Can be Closed","Avg Pending"),"Specific EO Pending")</f>
        <v/>
      </c>
      <c r="T23" s="7" t="inlineStr">
        <is>
          <t>4667186965.02</t>
        </is>
      </c>
      <c r="U23" s="3" t="inlineStr"/>
    </row>
    <row r="24" ht="22" customHeight="1">
      <c r="A24" s="3" t="inlineStr">
        <is>
          <t>2024-2025</t>
        </is>
      </c>
      <c r="B24" s="3" t="inlineStr">
        <is>
          <t>0331039939</t>
        </is>
      </c>
      <c r="C24" s="3" t="inlineStr">
        <is>
          <t>26-12-2024</t>
        </is>
      </c>
      <c r="D24" s="4" t="n">
        <v>1639266</v>
      </c>
      <c r="E24" s="4">
        <f>D24*6</f>
        <v/>
      </c>
      <c r="F24" s="4" t="n">
        <v>120239.56</v>
      </c>
      <c r="G24" s="4">
        <f>E24*75%</f>
        <v/>
      </c>
      <c r="H24" s="4">
        <f>F24*75%</f>
        <v/>
      </c>
      <c r="I24" s="4" t="n">
        <v>10211097.6</v>
      </c>
      <c r="J24" s="4" t="n">
        <v>117504</v>
      </c>
      <c r="K24" s="4">
        <f>J24-H24</f>
        <v/>
      </c>
      <c r="L24" s="4">
        <f>I24-G24</f>
        <v/>
      </c>
      <c r="M24" s="4" t="n">
        <v>1991269154.33</v>
      </c>
      <c r="N24" s="5" t="n"/>
      <c r="O24" s="4">
        <f>IF(ISBLANK(N24),M24,M24+(M24*N24))</f>
        <v/>
      </c>
      <c r="P24" s="3" t="inlineStr">
        <is>
          <t>Tadgam</t>
        </is>
      </c>
      <c r="Q24" s="3" t="inlineStr">
        <is>
          <t>2025-2026</t>
        </is>
      </c>
      <c r="R24" s="6" t="n">
        <v>4667186965.02</v>
      </c>
      <c r="S24" s="3">
        <f>IF(I24&gt;G24,IF(R24&gt;O24,"Lic Can be Closed","Avg Pending"),"Specific EO Pending")</f>
        <v/>
      </c>
      <c r="T24" s="7" t="inlineStr">
        <is>
          <t>4667186965.02</t>
        </is>
      </c>
      <c r="U24" s="3" t="inlineStr"/>
    </row>
    <row r="25" ht="22" customHeight="1">
      <c r="A25" s="3" t="inlineStr">
        <is>
          <t>2024-2025</t>
        </is>
      </c>
      <c r="B25" s="3" t="inlineStr">
        <is>
          <t>0331040278</t>
        </is>
      </c>
      <c r="C25" s="3" t="inlineStr">
        <is>
          <t>08-01-2025</t>
        </is>
      </c>
      <c r="D25" s="4" t="n">
        <v>768183</v>
      </c>
      <c r="E25" s="4">
        <f>D25*6</f>
        <v/>
      </c>
      <c r="F25" s="4" t="n">
        <v>56345.94</v>
      </c>
      <c r="G25" s="4">
        <f>E25*75%</f>
        <v/>
      </c>
      <c r="H25" s="4">
        <f>F25*75%</f>
        <v/>
      </c>
      <c r="I25" s="4" t="n">
        <v>15599865.6</v>
      </c>
      <c r="J25" s="4" t="n">
        <v>183744</v>
      </c>
      <c r="K25" s="4">
        <f>J25-H25</f>
        <v/>
      </c>
      <c r="L25" s="4">
        <f>I25-G25</f>
        <v/>
      </c>
      <c r="M25" s="4" t="n">
        <v>1991269154.33</v>
      </c>
      <c r="N25" s="5" t="n"/>
      <c r="O25" s="4">
        <f>IF(ISBLANK(N25),M25,M25+(M25*N25))</f>
        <v/>
      </c>
      <c r="P25" s="3" t="inlineStr">
        <is>
          <t>Tadgam</t>
        </is>
      </c>
      <c r="Q25" s="3" t="inlineStr">
        <is>
          <t>2025-2026</t>
        </is>
      </c>
      <c r="R25" s="6" t="n">
        <v>4667186965.02</v>
      </c>
      <c r="S25" s="3">
        <f>IF(I25&gt;G25,IF(R25&gt;O25,"Lic Can be Closed","Avg Pending"),"Specific EO Pending")</f>
        <v/>
      </c>
      <c r="T25" s="7" t="inlineStr">
        <is>
          <t>4667186965.02</t>
        </is>
      </c>
      <c r="U25" s="3" t="inlineStr"/>
    </row>
    <row r="26" ht="22" customHeight="1">
      <c r="A26" s="3" t="inlineStr">
        <is>
          <t>2025-2026</t>
        </is>
      </c>
      <c r="B26" s="3" t="inlineStr">
        <is>
          <t>0331046587</t>
        </is>
      </c>
      <c r="C26" s="3" t="inlineStr">
        <is>
          <t>18-08-2025</t>
        </is>
      </c>
      <c r="D26" s="4" t="n">
        <v>534467</v>
      </c>
      <c r="E26" s="4">
        <f>D26*6</f>
        <v/>
      </c>
      <c r="F26" s="4" t="n">
        <v>36902.21</v>
      </c>
      <c r="G26" s="4">
        <f>E26*75%</f>
        <v/>
      </c>
      <c r="H26" s="4">
        <f>F26*75%</f>
        <v/>
      </c>
      <c r="I26" s="4" t="n">
        <v>2350681.8</v>
      </c>
      <c r="J26" s="4" t="n">
        <v>24718</v>
      </c>
      <c r="K26" s="4">
        <f>J26-H26</f>
        <v/>
      </c>
      <c r="L26" s="4">
        <f>I26-G26</f>
        <v/>
      </c>
      <c r="M26" s="4" t="n">
        <v>2942948457</v>
      </c>
      <c r="N26" s="5" t="n"/>
      <c r="O26" s="4">
        <f>IF(ISBLANK(N26),M26,M26+(M26*N26))</f>
        <v/>
      </c>
      <c r="P26" s="3" t="inlineStr">
        <is>
          <t>Tadgam</t>
        </is>
      </c>
      <c r="Q26" s="3" t="inlineStr">
        <is>
          <t>—</t>
        </is>
      </c>
      <c r="R26" s="6" t="n">
        <v>3334278549.59</v>
      </c>
      <c r="S26" s="3">
        <f>IF(I26&gt;G26,IF(R26&gt;O26,"Lic Can be Closed","Avg Pending"),"Specific EO Pending")</f>
        <v/>
      </c>
      <c r="T26" s="7" t="inlineStr">
        <is>
          <t>3334278549.59</t>
        </is>
      </c>
      <c r="U26" s="3" t="inlineStr"/>
    </row>
    <row r="27" ht="22" customHeight="1">
      <c r="A27" s="3" t="inlineStr">
        <is>
          <t>2025-2026</t>
        </is>
      </c>
      <c r="B27" s="3" t="inlineStr">
        <is>
          <t>0331046670</t>
        </is>
      </c>
      <c r="C27" s="3" t="inlineStr">
        <is>
          <t>20-08-2025</t>
        </is>
      </c>
      <c r="D27" s="4" t="n">
        <v>486138</v>
      </c>
      <c r="E27" s="4">
        <f>D27*6</f>
        <v/>
      </c>
      <c r="F27" s="4" t="n">
        <v>33565.34</v>
      </c>
      <c r="G27" s="4">
        <f>E27*75%</f>
        <v/>
      </c>
      <c r="H27" s="4">
        <f>F27*75%</f>
        <v/>
      </c>
      <c r="I27" s="4" t="n">
        <v>2277472.3</v>
      </c>
      <c r="J27" s="4" t="n">
        <v>25939.32</v>
      </c>
      <c r="K27" s="4">
        <f>J27-H27</f>
        <v/>
      </c>
      <c r="L27" s="4">
        <f>I27-G27</f>
        <v/>
      </c>
      <c r="M27" s="4" t="n">
        <v>2942948457</v>
      </c>
      <c r="N27" s="5" t="n"/>
      <c r="O27" s="4">
        <f>IF(ISBLANK(N27),M27,M27+(M27*N27))</f>
        <v/>
      </c>
      <c r="P27" s="3" t="inlineStr">
        <is>
          <t>Tadgam</t>
        </is>
      </c>
      <c r="Q27" s="3" t="inlineStr">
        <is>
          <t>2025-2026</t>
        </is>
      </c>
      <c r="R27" s="6" t="n">
        <v>5101895982.85</v>
      </c>
      <c r="S27" s="3">
        <f>IF(I27&gt;G27,IF(R27&gt;O27,"Lic Can be Closed","Avg Pending"),"Specific EO Pending")</f>
        <v/>
      </c>
      <c r="T27" s="7" t="inlineStr">
        <is>
          <t>5101895982.85</t>
        </is>
      </c>
      <c r="U27" s="3" t="inlineStr"/>
    </row>
    <row r="28" ht="22" customHeight="1">
      <c r="A28" s="3" t="inlineStr">
        <is>
          <t>2025-2026</t>
        </is>
      </c>
      <c r="B28" s="3" t="inlineStr">
        <is>
          <t>0331049946</t>
        </is>
      </c>
      <c r="C28" s="3" t="inlineStr">
        <is>
          <t>19-12-2025</t>
        </is>
      </c>
      <c r="D28" s="4" t="n">
        <v>2258798</v>
      </c>
      <c r="E28" s="4">
        <f>D28*6</f>
        <v/>
      </c>
      <c r="F28" s="4" t="n">
        <v>151343.25</v>
      </c>
      <c r="G28" s="4">
        <f>E28*75%</f>
        <v/>
      </c>
      <c r="H28" s="4">
        <f>F28*75%</f>
        <v/>
      </c>
      <c r="I28" s="4" t="n">
        <v>0</v>
      </c>
      <c r="J28" s="4" t="n">
        <v>0</v>
      </c>
      <c r="K28" s="4">
        <f>J28-H28</f>
        <v/>
      </c>
      <c r="L28" s="4">
        <f>I28-G28</f>
        <v/>
      </c>
      <c r="M28" s="4" t="n">
        <v>2942948457</v>
      </c>
      <c r="N28" s="5" t="n"/>
      <c r="O28" s="4">
        <f>IF(ISBLANK(N28),M28,M28+(M28*N28))</f>
        <v/>
      </c>
      <c r="P28" s="3" t="inlineStr">
        <is>
          <t>Tadgam</t>
        </is>
      </c>
      <c r="Q28" s="3" t="inlineStr">
        <is>
          <t>—</t>
        </is>
      </c>
      <c r="R28" s="6" t="n">
        <v>3334278549.59</v>
      </c>
      <c r="S28" s="3">
        <f>IF(I28&gt;G28,IF(R28&gt;O28,"Lic Can be Closed","Avg Pending"),"Specific EO Pending")</f>
        <v/>
      </c>
      <c r="T28" s="7" t="inlineStr">
        <is>
          <t>3334278549.59</t>
        </is>
      </c>
      <c r="U28" s="3" t="inlineStr"/>
    </row>
    <row r="29" ht="22" customHeight="1">
      <c r="A29" s="3" t="inlineStr">
        <is>
          <t>2025-2026</t>
        </is>
      </c>
      <c r="B29" s="3" t="inlineStr">
        <is>
          <t>0331050224</t>
        </is>
      </c>
      <c r="C29" s="3" t="inlineStr">
        <is>
          <t>31-12-2025</t>
        </is>
      </c>
      <c r="D29" s="4" t="n">
        <v>3893955</v>
      </c>
      <c r="E29" s="4">
        <f>D29*6</f>
        <v/>
      </c>
      <c r="F29" s="4" t="n">
        <v>260901.51</v>
      </c>
      <c r="G29" s="4">
        <f>E29*75%</f>
        <v/>
      </c>
      <c r="H29" s="4">
        <f>F29*75%</f>
        <v/>
      </c>
      <c r="I29" s="4" t="n">
        <v>0</v>
      </c>
      <c r="J29" s="4" t="n">
        <v>0</v>
      </c>
      <c r="K29" s="4">
        <f>J29-H29</f>
        <v/>
      </c>
      <c r="L29" s="4">
        <f>I29-G29</f>
        <v/>
      </c>
      <c r="M29" s="4" t="n">
        <v>2942948457</v>
      </c>
      <c r="N29" s="5" t="n"/>
      <c r="O29" s="4">
        <f>IF(ISBLANK(N29),M29,M29+(M29*N29))</f>
        <v/>
      </c>
      <c r="P29" s="3" t="inlineStr">
        <is>
          <t>Tadgam</t>
        </is>
      </c>
      <c r="Q29" s="3" t="inlineStr">
        <is>
          <t>—</t>
        </is>
      </c>
      <c r="R29" s="6" t="n">
        <v>3334278549.59</v>
      </c>
      <c r="S29" s="3">
        <f>IF(I29&gt;G29,IF(R29&gt;O29,"Lic Can be Closed","Avg Pending"),"Specific EO Pending")</f>
        <v/>
      </c>
      <c r="T29" s="7" t="inlineStr">
        <is>
          <t>3334278549.59</t>
        </is>
      </c>
      <c r="U29" s="3" t="inlineStr"/>
    </row>
    <row r="30" ht="22" customHeight="1">
      <c r="A30" s="3" t="inlineStr">
        <is>
          <t>2025-2026</t>
        </is>
      </c>
      <c r="B30" s="3" t="inlineStr">
        <is>
          <t>0331050225</t>
        </is>
      </c>
      <c r="C30" s="3" t="inlineStr">
        <is>
          <t>31-12-2025</t>
        </is>
      </c>
      <c r="D30" s="4" t="n">
        <v>1619861</v>
      </c>
      <c r="E30" s="4">
        <f>D30*6</f>
        <v/>
      </c>
      <c r="F30" s="4" t="n">
        <v>108533.4</v>
      </c>
      <c r="G30" s="4">
        <f>E30*75%</f>
        <v/>
      </c>
      <c r="H30" s="4">
        <f>F30*75%</f>
        <v/>
      </c>
      <c r="I30" s="4" t="n">
        <v>0</v>
      </c>
      <c r="J30" s="4" t="n">
        <v>0</v>
      </c>
      <c r="K30" s="4">
        <f>J30-H30</f>
        <v/>
      </c>
      <c r="L30" s="4">
        <f>I30-G30</f>
        <v/>
      </c>
      <c r="M30" s="4" t="n">
        <v>2942948457</v>
      </c>
      <c r="N30" s="5" t="n"/>
      <c r="O30" s="4">
        <f>IF(ISBLANK(N30),M30,M30+(M30*N30))</f>
        <v/>
      </c>
      <c r="P30" s="3" t="inlineStr">
        <is>
          <t>Tadgam</t>
        </is>
      </c>
      <c r="Q30" s="3" t="inlineStr">
        <is>
          <t>—</t>
        </is>
      </c>
      <c r="R30" s="6" t="n">
        <v>3334278549.59</v>
      </c>
      <c r="S30" s="3">
        <f>IF(I30&gt;G30,IF(R30&gt;O30,"Lic Can be Closed","Avg Pending"),"Specific EO Pending")</f>
        <v/>
      </c>
      <c r="T30" s="7" t="inlineStr">
        <is>
          <t>3334278549.59</t>
        </is>
      </c>
      <c r="U30" s="3" t="inlineStr"/>
    </row>
    <row r="31" ht="22" customHeight="1">
      <c r="A31" s="3" t="inlineStr">
        <is>
          <t>2025-2026</t>
        </is>
      </c>
      <c r="B31" s="3" t="inlineStr">
        <is>
          <t>0331050226</t>
        </is>
      </c>
      <c r="C31" s="3" t="inlineStr">
        <is>
          <t>31-12-2025</t>
        </is>
      </c>
      <c r="D31" s="4" t="n">
        <v>2415946</v>
      </c>
      <c r="E31" s="4">
        <f>D31*6</f>
        <v/>
      </c>
      <c r="F31" s="4" t="n">
        <v>161872.43</v>
      </c>
      <c r="G31" s="4">
        <f>E31*75%</f>
        <v/>
      </c>
      <c r="H31" s="4">
        <f>F31*75%</f>
        <v/>
      </c>
      <c r="I31" s="4" t="n">
        <v>11643981.4</v>
      </c>
      <c r="J31" s="4" t="n">
        <v>124468</v>
      </c>
      <c r="K31" s="4">
        <f>J31-H31</f>
        <v/>
      </c>
      <c r="L31" s="4">
        <f>I31-G31</f>
        <v/>
      </c>
      <c r="M31" s="4" t="n">
        <v>2942948457</v>
      </c>
      <c r="N31" s="5" t="n"/>
      <c r="O31" s="4">
        <f>IF(ISBLANK(N31),M31,M31+(M31*N31))</f>
        <v/>
      </c>
      <c r="P31" s="3" t="inlineStr">
        <is>
          <t>Tadgam</t>
        </is>
      </c>
      <c r="Q31" s="3" t="inlineStr">
        <is>
          <t>2026-2027</t>
        </is>
      </c>
      <c r="R31" s="6" t="n">
        <v>3334278549.59</v>
      </c>
      <c r="S31" s="3">
        <f>IF(I31&gt;G31,IF(R31&gt;O31,"Lic Can be Closed","Avg Pending"),"Specific EO Pending")</f>
        <v/>
      </c>
      <c r="T31" s="7" t="inlineStr">
        <is>
          <t>3334278549.59</t>
        </is>
      </c>
      <c r="U31" s="3" t="inlineStr"/>
    </row>
    <row r="32" ht="22" customHeight="1">
      <c r="A32" s="3" t="inlineStr">
        <is>
          <t>2025-2026</t>
        </is>
      </c>
      <c r="B32" s="3" t="inlineStr">
        <is>
          <t>0331050518</t>
        </is>
      </c>
      <c r="C32" s="3" t="inlineStr">
        <is>
          <t>13-01-2026</t>
        </is>
      </c>
      <c r="D32" s="4" t="n">
        <v>1806369</v>
      </c>
      <c r="E32" s="4">
        <f>D32*6</f>
        <v/>
      </c>
      <c r="F32" s="4" t="n">
        <v>121641.01</v>
      </c>
      <c r="G32" s="4">
        <f>E32*75%</f>
        <v/>
      </c>
      <c r="H32" s="4">
        <f>F32*75%</f>
        <v/>
      </c>
      <c r="I32" s="4" t="n">
        <v>0</v>
      </c>
      <c r="J32" s="4" t="n">
        <v>0</v>
      </c>
      <c r="K32" s="4">
        <f>J32-H32</f>
        <v/>
      </c>
      <c r="L32" s="4">
        <f>I32-G32</f>
        <v/>
      </c>
      <c r="M32" s="4" t="n">
        <v>2942948457</v>
      </c>
      <c r="N32" s="5" t="n"/>
      <c r="O32" s="4">
        <f>IF(ISBLANK(N32),M32,M32+(M32*N32))</f>
        <v/>
      </c>
      <c r="P32" s="3" t="inlineStr">
        <is>
          <t>Tadgam</t>
        </is>
      </c>
      <c r="Q32" s="3" t="inlineStr">
        <is>
          <t>—</t>
        </is>
      </c>
      <c r="R32" s="6" t="n">
        <v>3334278549.59</v>
      </c>
      <c r="S32" s="3">
        <f>IF(I32&gt;G32,IF(R32&gt;O32,"Lic Can be Closed","Avg Pending"),"Specific EO Pending")</f>
        <v/>
      </c>
      <c r="T32" s="7" t="inlineStr">
        <is>
          <t>3334278549.59</t>
        </is>
      </c>
      <c r="U32" s="3" t="inlineStr"/>
    </row>
    <row r="33" ht="22" customHeight="1">
      <c r="A33" s="3" t="inlineStr">
        <is>
          <t>2025-2026</t>
        </is>
      </c>
      <c r="B33" s="3" t="inlineStr">
        <is>
          <t>0331050564</t>
        </is>
      </c>
      <c r="C33" s="3" t="inlineStr">
        <is>
          <t>14-01-2026</t>
        </is>
      </c>
      <c r="D33" s="4" t="n">
        <v>15914081</v>
      </c>
      <c r="E33" s="4">
        <f>D33*6</f>
        <v/>
      </c>
      <c r="F33" s="4" t="n">
        <v>1071655.29</v>
      </c>
      <c r="G33" s="4">
        <f>E33*75%</f>
        <v/>
      </c>
      <c r="H33" s="4">
        <f>F33*75%</f>
        <v/>
      </c>
      <c r="I33" s="4" t="n">
        <v>0</v>
      </c>
      <c r="J33" s="4" t="n">
        <v>0</v>
      </c>
      <c r="K33" s="4">
        <f>J33-H33</f>
        <v/>
      </c>
      <c r="L33" s="4">
        <f>I33-G33</f>
        <v/>
      </c>
      <c r="M33" s="4" t="n">
        <v>2942948457</v>
      </c>
      <c r="N33" s="5" t="n"/>
      <c r="O33" s="4">
        <f>IF(ISBLANK(N33),M33,M33+(M33*N33))</f>
        <v/>
      </c>
      <c r="P33" s="3" t="inlineStr">
        <is>
          <t>Tadgam</t>
        </is>
      </c>
      <c r="Q33" s="3" t="inlineStr">
        <is>
          <t>—</t>
        </is>
      </c>
      <c r="R33" s="6" t="n">
        <v>3334278549.59</v>
      </c>
      <c r="S33" s="3">
        <f>IF(I33&gt;G33,IF(R33&gt;O33,"Lic Can be Closed","Avg Pending"),"Specific EO Pending")</f>
        <v/>
      </c>
      <c r="T33" s="7" t="inlineStr">
        <is>
          <t>3334278549.59</t>
        </is>
      </c>
      <c r="U33" s="3" t="inlineStr"/>
    </row>
    <row r="34" ht="22" customHeight="1">
      <c r="A34" s="3" t="inlineStr">
        <is>
          <t>2025-2026</t>
        </is>
      </c>
      <c r="B34" s="3" t="inlineStr">
        <is>
          <t>0331050577</t>
        </is>
      </c>
      <c r="C34" s="3" t="inlineStr">
        <is>
          <t>14-01-2026</t>
        </is>
      </c>
      <c r="D34" s="4" t="n">
        <v>9710464</v>
      </c>
      <c r="E34" s="4">
        <f>D34*6</f>
        <v/>
      </c>
      <c r="F34" s="4" t="n">
        <v>653903.3</v>
      </c>
      <c r="G34" s="4">
        <f>E34*75%</f>
        <v/>
      </c>
      <c r="H34" s="4">
        <f>F34*75%</f>
        <v/>
      </c>
      <c r="I34" s="4" t="n">
        <v>0</v>
      </c>
      <c r="J34" s="4" t="n">
        <v>0</v>
      </c>
      <c r="K34" s="4">
        <f>J34-H34</f>
        <v/>
      </c>
      <c r="L34" s="4">
        <f>I34-G34</f>
        <v/>
      </c>
      <c r="M34" s="4" t="n">
        <v>2942948457</v>
      </c>
      <c r="N34" s="5" t="n"/>
      <c r="O34" s="4">
        <f>IF(ISBLANK(N34),M34,M34+(M34*N34))</f>
        <v/>
      </c>
      <c r="P34" s="3" t="inlineStr">
        <is>
          <t>Tadgam</t>
        </is>
      </c>
      <c r="Q34" s="3" t="inlineStr">
        <is>
          <t>—</t>
        </is>
      </c>
      <c r="R34" s="6" t="n">
        <v>3334278549.59</v>
      </c>
      <c r="S34" s="3">
        <f>IF(I34&gt;G34,IF(R34&gt;O34,"Lic Can be Closed","Avg Pending"),"Specific EO Pending")</f>
        <v/>
      </c>
      <c r="T34" s="7" t="inlineStr">
        <is>
          <t>3334278549.59</t>
        </is>
      </c>
      <c r="U34" s="3" t="inlineStr"/>
    </row>
    <row r="35" ht="22" customHeight="1">
      <c r="A35" s="3" t="inlineStr">
        <is>
          <t>2025-2026</t>
        </is>
      </c>
      <c r="B35" s="3" t="inlineStr">
        <is>
          <t>0331050888</t>
        </is>
      </c>
      <c r="C35" s="3" t="inlineStr">
        <is>
          <t>23-01-2026</t>
        </is>
      </c>
      <c r="D35" s="4" t="n">
        <v>1949703</v>
      </c>
      <c r="E35" s="4">
        <f>D35*6</f>
        <v/>
      </c>
      <c r="F35" s="4" t="n">
        <v>131293.13</v>
      </c>
      <c r="G35" s="4">
        <f>E35*75%</f>
        <v/>
      </c>
      <c r="H35" s="4">
        <f>F35*75%</f>
        <v/>
      </c>
      <c r="I35" s="4" t="n">
        <v>0</v>
      </c>
      <c r="J35" s="4" t="n">
        <v>0</v>
      </c>
      <c r="K35" s="4">
        <f>J35-H35</f>
        <v/>
      </c>
      <c r="L35" s="4">
        <f>I35-G35</f>
        <v/>
      </c>
      <c r="M35" s="4" t="n">
        <v>2942948457</v>
      </c>
      <c r="N35" s="5" t="n"/>
      <c r="O35" s="4">
        <f>IF(ISBLANK(N35),M35,M35+(M35*N35))</f>
        <v/>
      </c>
      <c r="P35" s="3" t="inlineStr">
        <is>
          <t>Tadgam</t>
        </is>
      </c>
      <c r="Q35" s="3" t="inlineStr">
        <is>
          <t>—</t>
        </is>
      </c>
      <c r="R35" s="6" t="n">
        <v>3334278549.59</v>
      </c>
      <c r="S35" s="3">
        <f>IF(I35&gt;G35,IF(R35&gt;O35,"Lic Can be Closed","Avg Pending"),"Specific EO Pending")</f>
        <v/>
      </c>
      <c r="T35" s="7" t="inlineStr">
        <is>
          <t>3334278549.59</t>
        </is>
      </c>
      <c r="U3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2026-10-07T10:45:20Z</dcterms:created>
  <dcterms:modified xsi:type="dcterms:W3CDTF">2026-10-07T10:45:20Z</dcterms:modified>
</cp:coreProperties>
</file>